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'Nappali'!$A$1:$X$48</definedName>
  </definedNames>
  <calcPr fullCalcOnLoad="1"/>
</workbook>
</file>

<file path=xl/sharedStrings.xml><?xml version="1.0" encoding="utf-8"?>
<sst xmlns="http://schemas.openxmlformats.org/spreadsheetml/2006/main" count="119" uniqueCount="73">
  <si>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</si>
  <si>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</si>
  <si>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</si>
  <si>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</si>
  <si>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</si>
  <si>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</si>
  <si>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</si>
  <si>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</si>
  <si>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</si>
  <si>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</si>
  <si>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</si>
  <si>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</si>
  <si>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</si>
  <si>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</si>
  <si>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</si>
  <si>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</si>
  <si>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</si>
  <si>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</si>
  <si>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</si>
  <si>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</si>
  <si>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</si>
  <si>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Gazdaságtudományi és társadalomtudományi ismeretek</t>
  </si>
  <si>
    <t>Vezetői közgazdaságtan</t>
  </si>
  <si>
    <t>Haladó stratégiai menedzsment</t>
  </si>
  <si>
    <t>Kutatásmódszertan</t>
  </si>
  <si>
    <t>Diplomadolgozat 2</t>
  </si>
  <si>
    <t>Marketing menedzsment</t>
  </si>
  <si>
    <t>Vezetői számvitel és controlling</t>
  </si>
  <si>
    <t>Ellátásilánc-menedzsment, logisztikai fejlesztések szakmai és módszertani ismeretei</t>
  </si>
  <si>
    <t>Üzleti tervezés</t>
  </si>
  <si>
    <t>Emberi erőforrás gazdálkodás</t>
  </si>
  <si>
    <t>Ellátási lánc informatikai támogatása</t>
  </si>
  <si>
    <t>Raktárgazdálkodás</t>
  </si>
  <si>
    <t>Szállítmányozás és fuvarozás menedzsmentje</t>
  </si>
  <si>
    <t>Beszerzés menedzsment</t>
  </si>
  <si>
    <t>Termelés és szolgáltatás menedzsment</t>
  </si>
  <si>
    <t>Disztribúció és ellátásilánc menedzsment</t>
  </si>
  <si>
    <t>Üzleti tanácsadás</t>
  </si>
  <si>
    <t>Készletgazdálkodás</t>
  </si>
  <si>
    <t>Projektmenedzsment</t>
  </si>
  <si>
    <t>Minőségmenedzsment</t>
  </si>
  <si>
    <t>Integrált vállalatirányítási rendszerek</t>
  </si>
  <si>
    <t>Lean menedzsment</t>
  </si>
  <si>
    <t>A logisztikai teljesítmény mérése és menedzsmentje</t>
  </si>
  <si>
    <t>Testnevelés</t>
  </si>
  <si>
    <t>A</t>
  </si>
  <si>
    <r>
      <t>Diplomadolgozat</t>
    </r>
    <r>
      <rPr>
        <sz val="8"/>
        <rFont val="Times New Roman"/>
        <family val="1"/>
      </rPr>
      <t xml:space="preserve"> 1</t>
    </r>
  </si>
  <si>
    <t>Globális ellátási láncok menedzsmentje</t>
  </si>
  <si>
    <t>tárgyfelelős</t>
  </si>
  <si>
    <t>Dr. Szilágyi Róbert</t>
  </si>
  <si>
    <t>Dr. Oláh Judit</t>
  </si>
  <si>
    <t>Dr. Pakurár Miklós</t>
  </si>
  <si>
    <t>Dr. Felföldi János</t>
  </si>
  <si>
    <t>Dr. Herdon Miklós</t>
  </si>
  <si>
    <t>Dr. Nábrádi András</t>
  </si>
  <si>
    <t>Dr. Szűcs István</t>
  </si>
  <si>
    <t>Dr. Kapás Judit</t>
  </si>
  <si>
    <t>Dr. Szakály Zoltán</t>
  </si>
  <si>
    <t>Dr. Kun András István</t>
  </si>
  <si>
    <t>Dr. Dajnoki Krisztina</t>
  </si>
  <si>
    <t>Dr. Gályász József</t>
  </si>
  <si>
    <t>Godáné Dr. Sőrés Anett</t>
  </si>
  <si>
    <t>tárgyfelelős 2.</t>
  </si>
  <si>
    <t>Dr. Nagy Lajos</t>
  </si>
  <si>
    <t>Dr. Fenyves Veronika</t>
  </si>
  <si>
    <t>Dr. Helmeczi András</t>
  </si>
  <si>
    <t>Dr. Csapóné dr. Riskó Tünde</t>
  </si>
  <si>
    <t>szabadon választható 1. tárgy (Világgazdasági és integrációs folyamatok)</t>
  </si>
  <si>
    <t>szabadon választható 2. tárgy</t>
  </si>
  <si>
    <t>A külkereskedelem technikája</t>
  </si>
  <si>
    <t>Vállalkozások jogi környezete</t>
  </si>
  <si>
    <t>Vállalati gazdaságtan</t>
  </si>
  <si>
    <t>Dr. Szőllősi László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</si>
</sst>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S16" sqref="S16"/>
    </sheetView>
  </sheetViews>
  <sheetFormatPr defaultColWidth="8.8515625" defaultRowHeight="12.75"/>
  <cols>
    <col min="1" max="1" width="55.421875" style="24" customWidth="1"/>
    <col min="2" max="2" width="6.57421875" style="24" customWidth="1"/>
    <col min="3" max="3" width="6.28125" style="24" customWidth="1"/>
    <col min="4" max="4" width="6.57421875" style="24" customWidth="1"/>
    <col min="5" max="5" width="6.421875" style="24" customWidth="1"/>
    <col min="6" max="6" width="10.28125" style="24" customWidth="1"/>
    <col min="7" max="7" width="3.57421875" style="24" customWidth="1"/>
    <col min="8" max="8" width="3.8515625" style="24" customWidth="1"/>
    <col min="9" max="9" width="3.421875" style="24" customWidth="1"/>
    <col min="10" max="10" width="5.140625" style="24" customWidth="1"/>
    <col min="11" max="12" width="3.8515625" style="24" customWidth="1"/>
    <col min="13" max="13" width="4.140625" style="24" customWidth="1"/>
    <col min="14" max="14" width="4.57421875" style="24" customWidth="1"/>
    <col min="15" max="16" width="3.8515625" style="24" customWidth="1"/>
    <col min="17" max="17" width="4.00390625" style="24" customWidth="1"/>
    <col min="18" max="18" width="5.140625" style="24" customWidth="1"/>
    <col min="19" max="20" width="3.8515625" style="24" customWidth="1"/>
    <col min="21" max="21" width="4.140625" style="24" customWidth="1"/>
    <col min="22" max="22" width="5.140625" style="24" customWidth="1"/>
    <col min="23" max="23" width="26.7109375" style="24" customWidth="1"/>
    <col min="24" max="24" width="20.7109375" style="24" customWidth="1"/>
    <col min="25" max="16384" width="8.8515625" style="24" customWidth="1"/>
  </cols>
  <sheetData>
    <row r="1" spans="1:24" ht="12.75" customHeight="1">
      <c r="A1" s="38" t="s">
        <v>0</v>
      </c>
      <c r="B1" s="38" t="s">
        <v>1</v>
      </c>
      <c r="C1" s="42"/>
      <c r="D1" s="42"/>
      <c r="E1" s="42"/>
      <c r="F1" s="42" t="s">
        <v>15</v>
      </c>
      <c r="G1" s="38" t="s">
        <v>2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5" t="s">
        <v>48</v>
      </c>
      <c r="X1" s="44" t="s">
        <v>62</v>
      </c>
    </row>
    <row r="2" spans="1:24" ht="12.75">
      <c r="A2" s="38"/>
      <c r="B2" s="42"/>
      <c r="C2" s="42"/>
      <c r="D2" s="42"/>
      <c r="E2" s="42"/>
      <c r="F2" s="4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5"/>
      <c r="X2" s="45"/>
    </row>
    <row r="3" spans="1:24" ht="12.75" customHeight="1">
      <c r="A3" s="38"/>
      <c r="B3" s="41" t="s">
        <v>16</v>
      </c>
      <c r="C3" s="41" t="s">
        <v>9</v>
      </c>
      <c r="D3" s="41" t="s">
        <v>10</v>
      </c>
      <c r="E3" s="43" t="s">
        <v>11</v>
      </c>
      <c r="F3" s="42"/>
      <c r="G3" s="38" t="s">
        <v>3</v>
      </c>
      <c r="H3" s="38"/>
      <c r="I3" s="38"/>
      <c r="J3" s="38"/>
      <c r="K3" s="38"/>
      <c r="L3" s="38"/>
      <c r="M3" s="38"/>
      <c r="N3" s="38"/>
      <c r="O3" s="38" t="s">
        <v>4</v>
      </c>
      <c r="P3" s="38"/>
      <c r="Q3" s="38"/>
      <c r="R3" s="38"/>
      <c r="S3" s="38"/>
      <c r="T3" s="38"/>
      <c r="U3" s="38"/>
      <c r="V3" s="38"/>
      <c r="W3" s="45"/>
      <c r="X3" s="45"/>
    </row>
    <row r="4" spans="1:24" ht="12.75">
      <c r="A4" s="38"/>
      <c r="B4" s="41"/>
      <c r="C4" s="41"/>
      <c r="D4" s="41"/>
      <c r="E4" s="43"/>
      <c r="F4" s="42"/>
      <c r="G4" s="38">
        <v>1</v>
      </c>
      <c r="H4" s="38"/>
      <c r="I4" s="38"/>
      <c r="J4" s="38"/>
      <c r="K4" s="38">
        <v>2</v>
      </c>
      <c r="L4" s="38"/>
      <c r="M4" s="38"/>
      <c r="N4" s="38"/>
      <c r="O4" s="38">
        <v>3</v>
      </c>
      <c r="P4" s="38"/>
      <c r="Q4" s="38"/>
      <c r="R4" s="38"/>
      <c r="S4" s="38">
        <v>4</v>
      </c>
      <c r="T4" s="38"/>
      <c r="U4" s="38"/>
      <c r="V4" s="38"/>
      <c r="W4" s="45"/>
      <c r="X4" s="45"/>
    </row>
    <row r="5" spans="1:24" ht="12.75">
      <c r="A5" s="38"/>
      <c r="B5" s="41"/>
      <c r="C5" s="41"/>
      <c r="D5" s="41"/>
      <c r="E5" s="43"/>
      <c r="F5" s="42"/>
      <c r="G5" s="38">
        <v>15</v>
      </c>
      <c r="H5" s="38"/>
      <c r="I5" s="38"/>
      <c r="J5" s="38"/>
      <c r="K5" s="38">
        <v>15</v>
      </c>
      <c r="L5" s="38"/>
      <c r="M5" s="38"/>
      <c r="N5" s="38"/>
      <c r="O5" s="38">
        <v>15</v>
      </c>
      <c r="P5" s="38"/>
      <c r="Q5" s="38"/>
      <c r="R5" s="38"/>
      <c r="S5" s="38">
        <v>15</v>
      </c>
      <c r="T5" s="38"/>
      <c r="U5" s="38"/>
      <c r="V5" s="38"/>
      <c r="W5" s="45"/>
      <c r="X5" s="45"/>
    </row>
    <row r="6" spans="1:24" ht="27" customHeight="1">
      <c r="A6" s="38"/>
      <c r="B6" s="41"/>
      <c r="C6" s="41"/>
      <c r="D6" s="41"/>
      <c r="E6" s="43"/>
      <c r="F6" s="42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  <c r="W6" s="46"/>
      <c r="X6" s="46"/>
    </row>
    <row r="7" spans="1:24" ht="12.75">
      <c r="A7" s="40" t="s">
        <v>21</v>
      </c>
      <c r="B7" s="40"/>
      <c r="C7" s="40"/>
      <c r="D7" s="40"/>
      <c r="E7" s="28">
        <f>SUM(E8:E12)</f>
        <v>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9"/>
      <c r="X7" s="29"/>
    </row>
    <row r="8" spans="1:24" ht="12.75">
      <c r="A8" s="14" t="s">
        <v>22</v>
      </c>
      <c r="B8" s="2">
        <f>C8+D8</f>
        <v>60</v>
      </c>
      <c r="C8" s="2">
        <f aca="true" t="shared" si="0" ref="C8:D12">(G8+K8+O8+S8)*15</f>
        <v>30</v>
      </c>
      <c r="D8" s="2">
        <f t="shared" si="0"/>
        <v>30</v>
      </c>
      <c r="E8" s="3">
        <f>+J8+N8+R8+V8</f>
        <v>5</v>
      </c>
      <c r="F8" s="2"/>
      <c r="G8" s="2">
        <v>2</v>
      </c>
      <c r="H8" s="2">
        <v>2</v>
      </c>
      <c r="I8" s="2" t="s">
        <v>20</v>
      </c>
      <c r="J8" s="2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0" t="s">
        <v>56</v>
      </c>
      <c r="X8" s="30"/>
    </row>
    <row r="9" spans="1:24" ht="12.75">
      <c r="A9" s="15" t="s">
        <v>26</v>
      </c>
      <c r="B9" s="2">
        <f>C9+D9</f>
        <v>60</v>
      </c>
      <c r="C9" s="2">
        <f t="shared" si="0"/>
        <v>30</v>
      </c>
      <c r="D9" s="2">
        <f t="shared" si="0"/>
        <v>30</v>
      </c>
      <c r="E9" s="3">
        <f>+J9+N9+R9+V9</f>
        <v>5</v>
      </c>
      <c r="F9" s="2"/>
      <c r="G9" s="2">
        <v>2</v>
      </c>
      <c r="H9" s="2">
        <v>2</v>
      </c>
      <c r="I9" s="2" t="s">
        <v>20</v>
      </c>
      <c r="J9" s="2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0" t="s">
        <v>57</v>
      </c>
      <c r="X9" s="30"/>
    </row>
    <row r="10" spans="1:24" ht="12.75" customHeight="1">
      <c r="A10" s="15" t="s">
        <v>71</v>
      </c>
      <c r="B10" s="2">
        <f>C10+D10</f>
        <v>60</v>
      </c>
      <c r="C10" s="2">
        <f t="shared" si="0"/>
        <v>30</v>
      </c>
      <c r="D10" s="2">
        <f t="shared" si="0"/>
        <v>30</v>
      </c>
      <c r="E10" s="3">
        <f>+J10+N10+R10+V10</f>
        <v>5</v>
      </c>
      <c r="F10" s="2"/>
      <c r="G10" s="2">
        <v>2</v>
      </c>
      <c r="H10" s="2">
        <v>2</v>
      </c>
      <c r="I10" s="2" t="s">
        <v>20</v>
      </c>
      <c r="J10" s="2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0" t="s">
        <v>54</v>
      </c>
      <c r="X10" s="30"/>
    </row>
    <row r="11" spans="1:24" ht="12.75" customHeight="1">
      <c r="A11" s="15" t="s">
        <v>27</v>
      </c>
      <c r="B11" s="2">
        <f>C11+D11</f>
        <v>60</v>
      </c>
      <c r="C11" s="2">
        <f t="shared" si="0"/>
        <v>30</v>
      </c>
      <c r="D11" s="2">
        <f t="shared" si="0"/>
        <v>30</v>
      </c>
      <c r="E11" s="3">
        <f>+J11+N11+R11+V11</f>
        <v>5</v>
      </c>
      <c r="F11" s="2"/>
      <c r="G11" s="2"/>
      <c r="H11" s="2"/>
      <c r="I11" s="2"/>
      <c r="J11" s="2"/>
      <c r="K11" s="2">
        <v>2</v>
      </c>
      <c r="L11" s="2">
        <v>2</v>
      </c>
      <c r="M11" s="2" t="s">
        <v>20</v>
      </c>
      <c r="N11" s="2">
        <v>5</v>
      </c>
      <c r="O11" s="2"/>
      <c r="P11" s="2"/>
      <c r="Q11" s="2"/>
      <c r="R11" s="2"/>
      <c r="S11" s="2"/>
      <c r="T11" s="2"/>
      <c r="U11" s="2"/>
      <c r="V11" s="2"/>
      <c r="W11" s="30" t="s">
        <v>64</v>
      </c>
      <c r="X11" s="29"/>
    </row>
    <row r="12" spans="1:24" ht="15.75">
      <c r="A12" s="15" t="s">
        <v>23</v>
      </c>
      <c r="B12" s="2">
        <f>C12+D12</f>
        <v>60</v>
      </c>
      <c r="C12" s="2">
        <f t="shared" si="0"/>
        <v>30</v>
      </c>
      <c r="D12" s="2">
        <f t="shared" si="0"/>
        <v>30</v>
      </c>
      <c r="E12" s="3">
        <f>+J12+N12+R12+V12</f>
        <v>5</v>
      </c>
      <c r="F12" s="18"/>
      <c r="G12" s="2">
        <v>2</v>
      </c>
      <c r="H12" s="2">
        <v>2</v>
      </c>
      <c r="I12" s="2" t="s">
        <v>20</v>
      </c>
      <c r="J12" s="2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0" t="s">
        <v>54</v>
      </c>
      <c r="X12" s="30"/>
    </row>
    <row r="13" spans="1:24" ht="24" customHeight="1">
      <c r="A13" s="39" t="s">
        <v>28</v>
      </c>
      <c r="B13" s="39"/>
      <c r="C13" s="39"/>
      <c r="D13" s="39"/>
      <c r="E13" s="9">
        <f>SUM(E14:E32)</f>
        <v>74</v>
      </c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9"/>
      <c r="X13" s="29"/>
    </row>
    <row r="14" spans="1:24" ht="12.75">
      <c r="A14" s="15" t="s">
        <v>24</v>
      </c>
      <c r="B14" s="2">
        <f>SUM(C14:D14)</f>
        <v>60</v>
      </c>
      <c r="C14" s="2">
        <f>(G14+K14+O14+S14)*15</f>
        <v>30</v>
      </c>
      <c r="D14" s="2">
        <f>(H14+L14+P14+T14)*15</f>
        <v>30</v>
      </c>
      <c r="E14" s="3">
        <f>+J14+N14+R14+V14</f>
        <v>5</v>
      </c>
      <c r="F14" s="19"/>
      <c r="G14" s="2"/>
      <c r="H14" s="2"/>
      <c r="I14" s="2"/>
      <c r="J14" s="2"/>
      <c r="K14" s="2">
        <v>2</v>
      </c>
      <c r="L14" s="2">
        <v>2</v>
      </c>
      <c r="M14" s="2" t="s">
        <v>19</v>
      </c>
      <c r="N14" s="2">
        <v>5</v>
      </c>
      <c r="O14" s="2"/>
      <c r="P14" s="2"/>
      <c r="Q14" s="2"/>
      <c r="R14" s="2"/>
      <c r="S14" s="2"/>
      <c r="T14" s="2"/>
      <c r="U14" s="2"/>
      <c r="V14" s="2"/>
      <c r="W14" s="30" t="s">
        <v>58</v>
      </c>
      <c r="X14" s="30" t="s">
        <v>63</v>
      </c>
    </row>
    <row r="15" spans="1:24" ht="12.75">
      <c r="A15" s="32" t="s">
        <v>29</v>
      </c>
      <c r="B15" s="33">
        <f>SUM(C15:D15)</f>
        <v>60</v>
      </c>
      <c r="C15" s="33">
        <f aca="true" t="shared" si="1" ref="C15:C32">(G15+K15+O15+S15)*15</f>
        <v>30</v>
      </c>
      <c r="D15" s="33">
        <f aca="true" t="shared" si="2" ref="D15:D32">(H15+L15+P15+T15)*15</f>
        <v>30</v>
      </c>
      <c r="E15" s="34">
        <f aca="true" t="shared" si="3" ref="E15:E32">+J15+N15+R15+V15</f>
        <v>5</v>
      </c>
      <c r="F15" s="3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v>2</v>
      </c>
      <c r="T15" s="33">
        <v>2</v>
      </c>
      <c r="U15" s="33" t="s">
        <v>20</v>
      </c>
      <c r="V15" s="33">
        <v>5</v>
      </c>
      <c r="W15" s="36" t="s">
        <v>72</v>
      </c>
      <c r="X15" s="30"/>
    </row>
    <row r="16" spans="1:24" ht="12.75">
      <c r="A16" s="15" t="s">
        <v>30</v>
      </c>
      <c r="B16" s="2">
        <f>SUM(C16:D16)</f>
        <v>30</v>
      </c>
      <c r="C16" s="2">
        <f t="shared" si="1"/>
        <v>30</v>
      </c>
      <c r="D16" s="2">
        <f t="shared" si="2"/>
        <v>0</v>
      </c>
      <c r="E16" s="3">
        <f t="shared" si="3"/>
        <v>3</v>
      </c>
      <c r="F16" s="19"/>
      <c r="G16" s="2"/>
      <c r="H16" s="2"/>
      <c r="I16" s="2"/>
      <c r="J16" s="2"/>
      <c r="K16" s="2"/>
      <c r="L16" s="2"/>
      <c r="M16" s="2"/>
      <c r="N16" s="2"/>
      <c r="O16" s="16">
        <v>2</v>
      </c>
      <c r="P16" s="16">
        <v>0</v>
      </c>
      <c r="Q16" s="16" t="s">
        <v>20</v>
      </c>
      <c r="R16" s="16">
        <v>3</v>
      </c>
      <c r="S16" s="2"/>
      <c r="T16" s="2"/>
      <c r="U16" s="2"/>
      <c r="V16" s="2"/>
      <c r="W16" s="30" t="s">
        <v>59</v>
      </c>
      <c r="X16" s="30"/>
    </row>
    <row r="17" spans="1:24" ht="12.75">
      <c r="A17" s="15" t="s">
        <v>31</v>
      </c>
      <c r="B17" s="2">
        <f>SUM(C17:D17)</f>
        <v>45</v>
      </c>
      <c r="C17" s="2">
        <f t="shared" si="1"/>
        <v>30</v>
      </c>
      <c r="D17" s="2">
        <f t="shared" si="2"/>
        <v>15</v>
      </c>
      <c r="E17" s="3">
        <f t="shared" si="3"/>
        <v>4</v>
      </c>
      <c r="F17" s="19"/>
      <c r="G17" s="2"/>
      <c r="H17" s="2"/>
      <c r="I17" s="2"/>
      <c r="J17" s="2"/>
      <c r="K17" s="2"/>
      <c r="L17" s="2"/>
      <c r="M17" s="2"/>
      <c r="N17" s="2"/>
      <c r="O17" s="16">
        <v>2</v>
      </c>
      <c r="P17" s="16">
        <v>1</v>
      </c>
      <c r="Q17" s="16" t="s">
        <v>20</v>
      </c>
      <c r="R17" s="16">
        <v>4</v>
      </c>
      <c r="S17" s="2"/>
      <c r="T17" s="2"/>
      <c r="U17" s="2"/>
      <c r="V17" s="2"/>
      <c r="W17" s="30" t="s">
        <v>49</v>
      </c>
      <c r="X17" s="30"/>
    </row>
    <row r="18" spans="1:24" ht="12.75">
      <c r="A18" s="15" t="s">
        <v>32</v>
      </c>
      <c r="B18" s="2">
        <f>SUM(C18:D18)</f>
        <v>45</v>
      </c>
      <c r="C18" s="2">
        <f t="shared" si="1"/>
        <v>30</v>
      </c>
      <c r="D18" s="2">
        <f t="shared" si="2"/>
        <v>15</v>
      </c>
      <c r="E18" s="3">
        <f t="shared" si="3"/>
        <v>4</v>
      </c>
      <c r="F18" s="19"/>
      <c r="G18" s="2"/>
      <c r="H18" s="2"/>
      <c r="I18" s="2"/>
      <c r="J18" s="2"/>
      <c r="K18" s="2"/>
      <c r="L18" s="2"/>
      <c r="M18" s="2"/>
      <c r="N18" s="2"/>
      <c r="O18" s="16">
        <v>2</v>
      </c>
      <c r="P18" s="16">
        <v>1</v>
      </c>
      <c r="Q18" s="16" t="s">
        <v>20</v>
      </c>
      <c r="R18" s="16">
        <v>4</v>
      </c>
      <c r="S18" s="2"/>
      <c r="T18" s="2"/>
      <c r="U18" s="2"/>
      <c r="V18" s="2"/>
      <c r="W18" s="30" t="s">
        <v>50</v>
      </c>
      <c r="X18" s="30"/>
    </row>
    <row r="19" spans="1:24" ht="12.75">
      <c r="A19" s="15" t="s">
        <v>33</v>
      </c>
      <c r="B19" s="2">
        <f aca="true" t="shared" si="4" ref="B19:B24">SUM(C19:D19)</f>
        <v>60</v>
      </c>
      <c r="C19" s="2">
        <f t="shared" si="1"/>
        <v>30</v>
      </c>
      <c r="D19" s="2">
        <f t="shared" si="2"/>
        <v>30</v>
      </c>
      <c r="E19" s="3">
        <f t="shared" si="3"/>
        <v>4</v>
      </c>
      <c r="F19" s="19"/>
      <c r="G19" s="2">
        <v>2</v>
      </c>
      <c r="H19" s="2">
        <v>2</v>
      </c>
      <c r="I19" s="2" t="s">
        <v>20</v>
      </c>
      <c r="J19" s="2">
        <v>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0" t="s">
        <v>50</v>
      </c>
      <c r="X19" s="30"/>
    </row>
    <row r="20" spans="1:24" ht="12.75">
      <c r="A20" s="15" t="s">
        <v>34</v>
      </c>
      <c r="B20" s="2">
        <f t="shared" si="4"/>
        <v>45</v>
      </c>
      <c r="C20" s="2">
        <f t="shared" si="1"/>
        <v>30</v>
      </c>
      <c r="D20" s="2">
        <f t="shared" si="2"/>
        <v>15</v>
      </c>
      <c r="E20" s="3">
        <f t="shared" si="3"/>
        <v>4</v>
      </c>
      <c r="F20" s="19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1</v>
      </c>
      <c r="Q20" s="2" t="s">
        <v>20</v>
      </c>
      <c r="R20" s="2">
        <v>4</v>
      </c>
      <c r="S20" s="2"/>
      <c r="T20" s="2"/>
      <c r="U20" s="2"/>
      <c r="V20" s="2"/>
      <c r="W20" s="30" t="s">
        <v>51</v>
      </c>
      <c r="X20" s="30"/>
    </row>
    <row r="21" spans="1:24" ht="12.75">
      <c r="A21" s="20" t="s">
        <v>35</v>
      </c>
      <c r="B21" s="2">
        <f t="shared" si="4"/>
        <v>45</v>
      </c>
      <c r="C21" s="2">
        <f t="shared" si="1"/>
        <v>30</v>
      </c>
      <c r="D21" s="2">
        <f t="shared" si="2"/>
        <v>15</v>
      </c>
      <c r="E21" s="3">
        <f t="shared" si="3"/>
        <v>4</v>
      </c>
      <c r="F21" s="19"/>
      <c r="G21" s="2"/>
      <c r="H21" s="2"/>
      <c r="I21" s="2"/>
      <c r="J21" s="2"/>
      <c r="K21" s="16">
        <v>2</v>
      </c>
      <c r="L21" s="16">
        <v>1</v>
      </c>
      <c r="M21" s="16" t="s">
        <v>20</v>
      </c>
      <c r="N21" s="16">
        <v>4</v>
      </c>
      <c r="O21" s="2"/>
      <c r="P21" s="2"/>
      <c r="Q21" s="2"/>
      <c r="R21" s="2"/>
      <c r="S21" s="2"/>
      <c r="T21" s="2"/>
      <c r="U21" s="2"/>
      <c r="V21" s="2"/>
      <c r="W21" s="30" t="s">
        <v>50</v>
      </c>
      <c r="X21" s="30"/>
    </row>
    <row r="22" spans="1:24" ht="12.75">
      <c r="A22" s="20" t="s">
        <v>36</v>
      </c>
      <c r="B22" s="2">
        <f t="shared" si="4"/>
        <v>45</v>
      </c>
      <c r="C22" s="2">
        <f t="shared" si="1"/>
        <v>30</v>
      </c>
      <c r="D22" s="2">
        <f t="shared" si="2"/>
        <v>15</v>
      </c>
      <c r="E22" s="3">
        <f t="shared" si="3"/>
        <v>4</v>
      </c>
      <c r="F22" s="21"/>
      <c r="G22" s="2"/>
      <c r="H22" s="2"/>
      <c r="I22" s="2"/>
      <c r="J22" s="2"/>
      <c r="K22" s="16">
        <v>2</v>
      </c>
      <c r="L22" s="16">
        <v>1</v>
      </c>
      <c r="M22" s="16" t="s">
        <v>20</v>
      </c>
      <c r="N22" s="16">
        <v>4</v>
      </c>
      <c r="O22" s="2"/>
      <c r="P22" s="2"/>
      <c r="Q22" s="2"/>
      <c r="R22" s="2"/>
      <c r="S22" s="2"/>
      <c r="T22" s="2"/>
      <c r="U22" s="2"/>
      <c r="V22" s="2"/>
      <c r="W22" s="30" t="s">
        <v>52</v>
      </c>
      <c r="X22" s="30"/>
    </row>
    <row r="23" spans="1:24" ht="12.75">
      <c r="A23" s="20" t="s">
        <v>70</v>
      </c>
      <c r="B23" s="2">
        <f t="shared" si="4"/>
        <v>30</v>
      </c>
      <c r="C23" s="2">
        <f t="shared" si="1"/>
        <v>30</v>
      </c>
      <c r="D23" s="2">
        <f t="shared" si="2"/>
        <v>0</v>
      </c>
      <c r="E23" s="3">
        <f t="shared" si="3"/>
        <v>3</v>
      </c>
      <c r="F23" s="19"/>
      <c r="G23" s="2"/>
      <c r="H23" s="2"/>
      <c r="I23" s="2"/>
      <c r="J23" s="2"/>
      <c r="K23" s="16">
        <v>2</v>
      </c>
      <c r="L23" s="16">
        <v>0</v>
      </c>
      <c r="M23" s="16" t="s">
        <v>20</v>
      </c>
      <c r="N23" s="16">
        <v>3</v>
      </c>
      <c r="O23" s="2"/>
      <c r="P23" s="2"/>
      <c r="Q23" s="2"/>
      <c r="R23" s="2"/>
      <c r="S23" s="2"/>
      <c r="T23" s="2"/>
      <c r="U23" s="2"/>
      <c r="V23" s="2"/>
      <c r="W23" s="30" t="s">
        <v>65</v>
      </c>
      <c r="X23" s="29"/>
    </row>
    <row r="24" spans="1:24" ht="12.75">
      <c r="A24" s="20" t="s">
        <v>37</v>
      </c>
      <c r="B24" s="2">
        <f t="shared" si="4"/>
        <v>30</v>
      </c>
      <c r="C24" s="2">
        <f t="shared" si="1"/>
        <v>30</v>
      </c>
      <c r="D24" s="2">
        <f t="shared" si="2"/>
        <v>0</v>
      </c>
      <c r="E24" s="3">
        <f t="shared" si="3"/>
        <v>3</v>
      </c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</v>
      </c>
      <c r="T24" s="2">
        <v>0</v>
      </c>
      <c r="U24" s="2" t="s">
        <v>20</v>
      </c>
      <c r="V24" s="2">
        <v>3</v>
      </c>
      <c r="W24" s="30" t="s">
        <v>61</v>
      </c>
      <c r="X24" s="30"/>
    </row>
    <row r="25" spans="1:24" ht="12.75">
      <c r="A25" s="22" t="s">
        <v>38</v>
      </c>
      <c r="B25" s="2">
        <f aca="true" t="shared" si="5" ref="B25:B32">SUM(C25:D25)</f>
        <v>45</v>
      </c>
      <c r="C25" s="2">
        <f t="shared" si="1"/>
        <v>30</v>
      </c>
      <c r="D25" s="2">
        <f t="shared" si="2"/>
        <v>15</v>
      </c>
      <c r="E25" s="3">
        <f t="shared" si="3"/>
        <v>4</v>
      </c>
      <c r="F25" s="21"/>
      <c r="G25" s="2"/>
      <c r="H25" s="2"/>
      <c r="I25" s="2"/>
      <c r="J25" s="2"/>
      <c r="K25" s="2">
        <v>2</v>
      </c>
      <c r="L25" s="2">
        <v>1</v>
      </c>
      <c r="M25" s="2" t="s">
        <v>19</v>
      </c>
      <c r="N25" s="2">
        <v>4</v>
      </c>
      <c r="O25" s="2"/>
      <c r="P25" s="2"/>
      <c r="Q25" s="2"/>
      <c r="R25" s="2"/>
      <c r="S25" s="2"/>
      <c r="T25" s="2"/>
      <c r="U25" s="2"/>
      <c r="V25" s="2"/>
      <c r="W25" s="30" t="s">
        <v>63</v>
      </c>
      <c r="X25" s="29"/>
    </row>
    <row r="26" spans="1:24" ht="12.75">
      <c r="A26" s="22" t="s">
        <v>39</v>
      </c>
      <c r="B26" s="2">
        <f t="shared" si="5"/>
        <v>45</v>
      </c>
      <c r="C26" s="2">
        <f t="shared" si="1"/>
        <v>15</v>
      </c>
      <c r="D26" s="2">
        <f t="shared" si="2"/>
        <v>30</v>
      </c>
      <c r="E26" s="3">
        <f t="shared" si="3"/>
        <v>4</v>
      </c>
      <c r="F26" s="21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2</v>
      </c>
      <c r="Q26" s="2" t="s">
        <v>20</v>
      </c>
      <c r="R26" s="2">
        <v>4</v>
      </c>
      <c r="S26" s="2"/>
      <c r="T26" s="2"/>
      <c r="U26" s="2"/>
      <c r="V26" s="2"/>
      <c r="W26" s="30" t="s">
        <v>55</v>
      </c>
      <c r="X26" s="30"/>
    </row>
    <row r="27" spans="1:24" ht="12.75">
      <c r="A27" s="22" t="s">
        <v>40</v>
      </c>
      <c r="B27" s="2">
        <f t="shared" si="5"/>
        <v>30</v>
      </c>
      <c r="C27" s="2">
        <f t="shared" si="1"/>
        <v>30</v>
      </c>
      <c r="D27" s="2">
        <f t="shared" si="2"/>
        <v>0</v>
      </c>
      <c r="E27" s="3">
        <f t="shared" si="3"/>
        <v>3</v>
      </c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6">
        <v>2</v>
      </c>
      <c r="T27" s="16">
        <v>0</v>
      </c>
      <c r="U27" s="16" t="s">
        <v>20</v>
      </c>
      <c r="V27" s="16">
        <v>3</v>
      </c>
      <c r="W27" s="30" t="s">
        <v>60</v>
      </c>
      <c r="X27" s="30"/>
    </row>
    <row r="28" spans="1:24" ht="12.75">
      <c r="A28" s="15" t="s">
        <v>41</v>
      </c>
      <c r="B28" s="2">
        <f t="shared" si="5"/>
        <v>45</v>
      </c>
      <c r="C28" s="2">
        <f aca="true" t="shared" si="6" ref="C28:D30">(G28+K28+O28+S28)*15</f>
        <v>30</v>
      </c>
      <c r="D28" s="2">
        <f t="shared" si="6"/>
        <v>15</v>
      </c>
      <c r="E28" s="3">
        <f>+J28+N28+R28+V28</f>
        <v>4</v>
      </c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6">
        <v>2</v>
      </c>
      <c r="T28" s="16">
        <v>1</v>
      </c>
      <c r="U28" s="16" t="s">
        <v>20</v>
      </c>
      <c r="V28" s="16">
        <v>4</v>
      </c>
      <c r="W28" s="30" t="s">
        <v>53</v>
      </c>
      <c r="X28" s="30"/>
    </row>
    <row r="29" spans="1:24" ht="12.75">
      <c r="A29" s="20" t="s">
        <v>69</v>
      </c>
      <c r="B29" s="2">
        <f t="shared" si="5"/>
        <v>45</v>
      </c>
      <c r="C29" s="2">
        <f t="shared" si="6"/>
        <v>30</v>
      </c>
      <c r="D29" s="2">
        <f t="shared" si="6"/>
        <v>15</v>
      </c>
      <c r="E29" s="3">
        <f>+J29+N29+R29+V29</f>
        <v>4</v>
      </c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>
        <v>2</v>
      </c>
      <c r="T29" s="16">
        <v>1</v>
      </c>
      <c r="U29" s="16" t="s">
        <v>20</v>
      </c>
      <c r="V29" s="16">
        <v>4</v>
      </c>
      <c r="W29" s="30" t="s">
        <v>66</v>
      </c>
      <c r="X29" s="29"/>
    </row>
    <row r="30" spans="1:24" ht="12.75">
      <c r="A30" s="15" t="s">
        <v>42</v>
      </c>
      <c r="B30" s="2">
        <f t="shared" si="5"/>
        <v>45</v>
      </c>
      <c r="C30" s="2">
        <f t="shared" si="6"/>
        <v>15</v>
      </c>
      <c r="D30" s="2">
        <f t="shared" si="6"/>
        <v>30</v>
      </c>
      <c r="E30" s="3">
        <f>+J30+N30+R30+V30</f>
        <v>4</v>
      </c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6">
        <v>1</v>
      </c>
      <c r="T30" s="16">
        <v>2</v>
      </c>
      <c r="U30" s="16" t="s">
        <v>19</v>
      </c>
      <c r="V30" s="16">
        <v>4</v>
      </c>
      <c r="W30" s="30" t="s">
        <v>51</v>
      </c>
      <c r="X30" s="30"/>
    </row>
    <row r="31" spans="1:24" ht="12.75">
      <c r="A31" s="15" t="s">
        <v>47</v>
      </c>
      <c r="B31" s="2">
        <f t="shared" si="5"/>
        <v>45</v>
      </c>
      <c r="C31" s="2">
        <f t="shared" si="1"/>
        <v>15</v>
      </c>
      <c r="D31" s="2">
        <f t="shared" si="2"/>
        <v>30</v>
      </c>
      <c r="E31" s="3">
        <f t="shared" si="3"/>
        <v>4</v>
      </c>
      <c r="F31" s="21"/>
      <c r="G31" s="2"/>
      <c r="H31" s="2"/>
      <c r="I31" s="2"/>
      <c r="J31" s="2"/>
      <c r="K31" s="2"/>
      <c r="L31" s="2"/>
      <c r="M31" s="2"/>
      <c r="N31" s="2"/>
      <c r="O31" s="2">
        <v>1</v>
      </c>
      <c r="P31" s="2">
        <v>2</v>
      </c>
      <c r="Q31" s="2" t="s">
        <v>19</v>
      </c>
      <c r="R31" s="2">
        <v>4</v>
      </c>
      <c r="S31" s="2"/>
      <c r="T31" s="2"/>
      <c r="U31" s="2"/>
      <c r="V31" s="2"/>
      <c r="W31" s="30" t="s">
        <v>52</v>
      </c>
      <c r="X31" s="30"/>
    </row>
    <row r="32" spans="1:24" ht="12.75">
      <c r="A32" s="15" t="s">
        <v>43</v>
      </c>
      <c r="B32" s="2">
        <f t="shared" si="5"/>
        <v>45</v>
      </c>
      <c r="C32" s="2">
        <f t="shared" si="1"/>
        <v>30</v>
      </c>
      <c r="D32" s="2">
        <f t="shared" si="2"/>
        <v>15</v>
      </c>
      <c r="E32" s="3">
        <f t="shared" si="3"/>
        <v>4</v>
      </c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</v>
      </c>
      <c r="T32" s="2">
        <v>1</v>
      </c>
      <c r="U32" s="2" t="s">
        <v>20</v>
      </c>
      <c r="V32" s="2">
        <v>4</v>
      </c>
      <c r="W32" s="30" t="s">
        <v>63</v>
      </c>
      <c r="X32" s="29"/>
    </row>
    <row r="33" spans="1:24" ht="13.5" customHeight="1">
      <c r="A33" s="8" t="s">
        <v>8</v>
      </c>
      <c r="B33" s="3">
        <f>SUM(B8:B32)</f>
        <v>1140</v>
      </c>
      <c r="C33" s="3">
        <f>SUM(C8:C32)</f>
        <v>675</v>
      </c>
      <c r="D33" s="3">
        <f>SUM(D8:D32)</f>
        <v>465</v>
      </c>
      <c r="E33" s="3">
        <f>+E7+E13</f>
        <v>99</v>
      </c>
      <c r="F33" s="2"/>
      <c r="G33" s="3">
        <f aca="true" t="shared" si="7" ref="G33:V33">SUM(G8:G32)</f>
        <v>10</v>
      </c>
      <c r="H33" s="3">
        <f t="shared" si="7"/>
        <v>10</v>
      </c>
      <c r="I33" s="3">
        <f>SUM(I8:I32)</f>
        <v>0</v>
      </c>
      <c r="J33" s="9">
        <f t="shared" si="7"/>
        <v>24</v>
      </c>
      <c r="K33" s="3">
        <f t="shared" si="7"/>
        <v>12</v>
      </c>
      <c r="L33" s="3">
        <f t="shared" si="7"/>
        <v>7</v>
      </c>
      <c r="M33" s="3">
        <f t="shared" si="7"/>
        <v>0</v>
      </c>
      <c r="N33" s="9">
        <f t="shared" si="7"/>
        <v>25</v>
      </c>
      <c r="O33" s="3">
        <f t="shared" si="7"/>
        <v>10</v>
      </c>
      <c r="P33" s="3">
        <f t="shared" si="7"/>
        <v>7</v>
      </c>
      <c r="Q33" s="3">
        <f t="shared" si="7"/>
        <v>0</v>
      </c>
      <c r="R33" s="9">
        <f t="shared" si="7"/>
        <v>23</v>
      </c>
      <c r="S33" s="3">
        <f t="shared" si="7"/>
        <v>13</v>
      </c>
      <c r="T33" s="3">
        <f t="shared" si="7"/>
        <v>7</v>
      </c>
      <c r="U33" s="3">
        <f t="shared" si="7"/>
        <v>0</v>
      </c>
      <c r="V33" s="9">
        <f t="shared" si="7"/>
        <v>27</v>
      </c>
      <c r="W33" s="29"/>
      <c r="X33" s="29"/>
    </row>
    <row r="34" spans="1:24" ht="12.75">
      <c r="A34" s="37"/>
      <c r="B34" s="37"/>
      <c r="C34" s="37"/>
      <c r="D34" s="37"/>
      <c r="E34" s="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9"/>
      <c r="X34" s="29"/>
    </row>
    <row r="35" spans="1:24" ht="12.75">
      <c r="A35" s="10" t="s">
        <v>44</v>
      </c>
      <c r="B35" s="6">
        <f>C35+D35</f>
        <v>30</v>
      </c>
      <c r="C35" s="1">
        <f>(G35+K35+O35+S35)*15</f>
        <v>0</v>
      </c>
      <c r="D35" s="2">
        <f>(H35+L35+P35+T35)*15</f>
        <v>30</v>
      </c>
      <c r="E35" s="3">
        <f>+J35+N35+R35+V35</f>
        <v>0</v>
      </c>
      <c r="F35" s="25"/>
      <c r="G35" s="17">
        <v>0</v>
      </c>
      <c r="H35" s="17">
        <v>2</v>
      </c>
      <c r="I35" s="17" t="s">
        <v>45</v>
      </c>
      <c r="J35" s="17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1"/>
      <c r="X35" s="29"/>
    </row>
    <row r="36" spans="1:24" ht="12.75">
      <c r="A36" s="10" t="s">
        <v>67</v>
      </c>
      <c r="B36" s="6">
        <f>C36+D36</f>
        <v>30</v>
      </c>
      <c r="C36" s="1">
        <f aca="true" t="shared" si="8" ref="C36:D39">(G36+K36+O36+S36)*15</f>
        <v>0</v>
      </c>
      <c r="D36" s="2">
        <f t="shared" si="8"/>
        <v>30</v>
      </c>
      <c r="E36" s="3">
        <f>+J36+N36+R36+V36</f>
        <v>3</v>
      </c>
      <c r="F36" s="2"/>
      <c r="G36" s="12">
        <v>0</v>
      </c>
      <c r="H36" s="12">
        <v>2</v>
      </c>
      <c r="I36" s="12" t="s">
        <v>19</v>
      </c>
      <c r="J36" s="12">
        <v>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9"/>
      <c r="X36" s="29"/>
    </row>
    <row r="37" spans="1:24" ht="12.75">
      <c r="A37" s="10" t="s">
        <v>68</v>
      </c>
      <c r="B37" s="6">
        <f>C37+D37</f>
        <v>45</v>
      </c>
      <c r="C37" s="1">
        <f t="shared" si="8"/>
        <v>15</v>
      </c>
      <c r="D37" s="2">
        <f t="shared" si="8"/>
        <v>30</v>
      </c>
      <c r="E37" s="3">
        <f>+J37+N37+R37+V37</f>
        <v>3</v>
      </c>
      <c r="F37" s="2"/>
      <c r="G37" s="12"/>
      <c r="H37" s="12"/>
      <c r="I37" s="12"/>
      <c r="J37" s="12"/>
      <c r="K37" s="12">
        <v>1</v>
      </c>
      <c r="L37" s="12">
        <v>2</v>
      </c>
      <c r="M37" s="12" t="s">
        <v>19</v>
      </c>
      <c r="N37" s="12">
        <v>3</v>
      </c>
      <c r="O37" s="12"/>
      <c r="P37" s="12"/>
      <c r="Q37" s="12"/>
      <c r="R37" s="12"/>
      <c r="S37" s="12"/>
      <c r="T37" s="12"/>
      <c r="U37" s="12"/>
      <c r="V37" s="12"/>
      <c r="W37" s="29"/>
      <c r="X37" s="29"/>
    </row>
    <row r="38" spans="1:24" ht="12.75">
      <c r="A38" s="10" t="s">
        <v>46</v>
      </c>
      <c r="B38" s="6">
        <f>C38+D38</f>
        <v>90</v>
      </c>
      <c r="C38" s="1">
        <f t="shared" si="8"/>
        <v>0</v>
      </c>
      <c r="D38" s="2">
        <f t="shared" si="8"/>
        <v>90</v>
      </c>
      <c r="E38" s="3">
        <f>+J38+N38+R38+V38</f>
        <v>10</v>
      </c>
      <c r="F38" s="2"/>
      <c r="G38" s="12"/>
      <c r="H38" s="12"/>
      <c r="I38" s="12"/>
      <c r="J38" s="12"/>
      <c r="K38" s="12"/>
      <c r="L38" s="12"/>
      <c r="M38" s="12"/>
      <c r="N38" s="12"/>
      <c r="O38" s="12">
        <v>0</v>
      </c>
      <c r="P38" s="12">
        <v>6</v>
      </c>
      <c r="Q38" s="12" t="s">
        <v>19</v>
      </c>
      <c r="R38" s="12">
        <v>10</v>
      </c>
      <c r="S38" s="12"/>
      <c r="T38" s="12"/>
      <c r="U38" s="12"/>
      <c r="V38" s="12"/>
      <c r="W38" s="29"/>
      <c r="X38" s="29"/>
    </row>
    <row r="39" spans="1:24" ht="12.75">
      <c r="A39" s="10" t="s">
        <v>25</v>
      </c>
      <c r="B39" s="6">
        <f>C39+D39</f>
        <v>60</v>
      </c>
      <c r="C39" s="1">
        <f t="shared" si="8"/>
        <v>0</v>
      </c>
      <c r="D39" s="2">
        <f t="shared" si="8"/>
        <v>60</v>
      </c>
      <c r="E39" s="3">
        <f>+J39+N39+R39+V39</f>
        <v>5</v>
      </c>
      <c r="F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2">
        <v>0</v>
      </c>
      <c r="T39" s="12">
        <v>4</v>
      </c>
      <c r="U39" s="12" t="s">
        <v>19</v>
      </c>
      <c r="V39" s="12">
        <v>5</v>
      </c>
      <c r="W39" s="29"/>
      <c r="X39" s="29"/>
    </row>
    <row r="40" spans="1:24" ht="13.5">
      <c r="A40" s="8" t="s">
        <v>8</v>
      </c>
      <c r="B40" s="3">
        <f>SUM(B36:B39)</f>
        <v>225</v>
      </c>
      <c r="C40" s="3">
        <f>SUM(C36:C39)</f>
        <v>15</v>
      </c>
      <c r="D40" s="2">
        <f>SUM(D36:D39)</f>
        <v>210</v>
      </c>
      <c r="E40" s="3">
        <f>SUM(E36:E39)</f>
        <v>21</v>
      </c>
      <c r="F40" s="26"/>
      <c r="G40" s="7">
        <f>SUM(G35:G39)+G33</f>
        <v>10</v>
      </c>
      <c r="H40" s="7">
        <f aca="true" t="shared" si="9" ref="H40:V40">SUM(H35:H39)+H33</f>
        <v>14</v>
      </c>
      <c r="I40" s="7">
        <f t="shared" si="9"/>
        <v>0</v>
      </c>
      <c r="J40" s="13">
        <f t="shared" si="9"/>
        <v>27</v>
      </c>
      <c r="K40" s="7">
        <f t="shared" si="9"/>
        <v>13</v>
      </c>
      <c r="L40" s="7">
        <f t="shared" si="9"/>
        <v>9</v>
      </c>
      <c r="M40" s="7">
        <f t="shared" si="9"/>
        <v>0</v>
      </c>
      <c r="N40" s="13">
        <f t="shared" si="9"/>
        <v>28</v>
      </c>
      <c r="O40" s="7">
        <f t="shared" si="9"/>
        <v>10</v>
      </c>
      <c r="P40" s="7">
        <f t="shared" si="9"/>
        <v>13</v>
      </c>
      <c r="Q40" s="7">
        <f t="shared" si="9"/>
        <v>0</v>
      </c>
      <c r="R40" s="13">
        <f t="shared" si="9"/>
        <v>33</v>
      </c>
      <c r="S40" s="7">
        <f t="shared" si="9"/>
        <v>13</v>
      </c>
      <c r="T40" s="7">
        <f t="shared" si="9"/>
        <v>11</v>
      </c>
      <c r="U40" s="7">
        <f t="shared" si="9"/>
        <v>0</v>
      </c>
      <c r="V40" s="13">
        <f t="shared" si="9"/>
        <v>32</v>
      </c>
      <c r="W40" s="29"/>
      <c r="X40" s="29"/>
    </row>
    <row r="41" spans="2:5" ht="12.75">
      <c r="B41" s="3">
        <f>+B33+B40</f>
        <v>1365</v>
      </c>
      <c r="C41" s="3">
        <f>+C33+C40</f>
        <v>690</v>
      </c>
      <c r="D41" s="3">
        <f>+D33+D40</f>
        <v>675</v>
      </c>
      <c r="E41" s="3">
        <f>+E33+E40</f>
        <v>120</v>
      </c>
    </row>
    <row r="42" ht="12.75">
      <c r="E42" s="11"/>
    </row>
    <row r="43" spans="2:5" ht="12.75">
      <c r="B43" s="27">
        <f>SUM(C43:D43)</f>
        <v>1</v>
      </c>
      <c r="C43" s="27">
        <f>+C41/B41</f>
        <v>0.5054945054945055</v>
      </c>
      <c r="D43" s="27">
        <f>+D41/B41</f>
        <v>0.4945054945054945</v>
      </c>
      <c r="E43" s="11"/>
    </row>
    <row r="44" ht="12.75">
      <c r="E44" s="11"/>
    </row>
    <row r="45" ht="12.75">
      <c r="B45" s="23" t="s">
        <v>12</v>
      </c>
    </row>
    <row r="46" ht="12.75">
      <c r="B46" s="24" t="s">
        <v>13</v>
      </c>
    </row>
    <row r="47" ht="12.75">
      <c r="B47" s="24" t="s">
        <v>14</v>
      </c>
    </row>
    <row r="48" ht="12.75">
      <c r="B48" s="24" t="s">
        <v>18</v>
      </c>
    </row>
  </sheetData>
  <sheetProtection/>
  <mergeCells count="23">
    <mergeCell ref="X1:X6"/>
    <mergeCell ref="W1:W6"/>
    <mergeCell ref="O3:V3"/>
    <mergeCell ref="O4:R4"/>
    <mergeCell ref="O5:R5"/>
    <mergeCell ref="S4:V4"/>
    <mergeCell ref="S5:V5"/>
    <mergeCell ref="G1:V2"/>
    <mergeCell ref="K4:N4"/>
    <mergeCell ref="K5:N5"/>
    <mergeCell ref="G4:J4"/>
    <mergeCell ref="G5:J5"/>
    <mergeCell ref="B3:B6"/>
    <mergeCell ref="B1:E2"/>
    <mergeCell ref="E3:E6"/>
    <mergeCell ref="G3:N3"/>
    <mergeCell ref="F1:F6"/>
    <mergeCell ref="A34:D34"/>
    <mergeCell ref="A1:A6"/>
    <mergeCell ref="A13:D13"/>
    <mergeCell ref="A7:D7"/>
    <mergeCell ref="C3:C6"/>
    <mergeCell ref="D3:D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48" r:id="rId1"/>
  <headerFooter alignWithMargins="0">
    <oddHeader>&amp;LDE GTK&amp;C&amp;"Arial,Félkövér"&amp;14Ellátásilánc menedzsment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2017-04-19T07:42:49Z</cp:lastPrinted>
  <dcterms:created xsi:type="dcterms:W3CDTF">2004-07-21T14:12:46Z</dcterms:created>
  <dcterms:modified xsi:type="dcterms:W3CDTF">2018-07-04T13:09:33Z</dcterms:modified>
  <cp:category/>
  <cp:version/>
  <cp:contentType/>
  <cp:contentStatus/>
</cp:coreProperties>
</file>